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095" windowWidth="22035" windowHeight="15555" tabRatio="703" activeTab="0"/>
  </bookViews>
  <sheets>
    <sheet name="JCReport17-18" sheetId="1" r:id="rId1"/>
  </sheets>
  <definedNames>
    <definedName name="College_Data">#REF!</definedName>
    <definedName name="College_Ratio">#REF!</definedName>
    <definedName name="IntendedPOEQuery">#REF!</definedName>
    <definedName name="POEQuery">#REF!</definedName>
    <definedName name="_xlnm.Print_Area" localSheetId="0">'JCReport17-18'!$A$1:$H$99</definedName>
    <definedName name="University_Data">#REF!</definedName>
    <definedName name="University_Ratio">#REF!</definedName>
    <definedName name="wrn.test." localSheetId="0" hidden="1">{#N/A,#N/A,FALSE,"AdmissFY00-DE1"}</definedName>
    <definedName name="wrn.test." hidden="1">{#N/A,#N/A,FALSE,"AdmissFY00-DE1"}</definedName>
  </definedNames>
  <calcPr fullCalcOnLoad="1"/>
</workbook>
</file>

<file path=xl/sharedStrings.xml><?xml version="1.0" encoding="utf-8"?>
<sst xmlns="http://schemas.openxmlformats.org/spreadsheetml/2006/main" count="106" uniqueCount="55">
  <si>
    <t>Total</t>
  </si>
  <si>
    <t>% Increase</t>
  </si>
  <si>
    <t>1998-99</t>
  </si>
  <si>
    <t>Tuition</t>
  </si>
  <si>
    <t xml:space="preserve">Room </t>
  </si>
  <si>
    <t>Board</t>
  </si>
  <si>
    <t>1997-98</t>
  </si>
  <si>
    <t>Yearly</t>
  </si>
  <si>
    <t>Year</t>
  </si>
  <si>
    <t>1996-97</t>
  </si>
  <si>
    <t>1995-96</t>
  </si>
  <si>
    <t>1994-95</t>
  </si>
  <si>
    <t>1993-94</t>
  </si>
  <si>
    <t xml:space="preserve">Average Yearly Increase - </t>
  </si>
  <si>
    <t>1999-00</t>
  </si>
  <si>
    <t xml:space="preserve">Required </t>
  </si>
  <si>
    <t>Fees*</t>
  </si>
  <si>
    <t xml:space="preserve">        Books &amp; Supplies: </t>
  </si>
  <si>
    <t xml:space="preserve">        Transportation:</t>
  </si>
  <si>
    <t xml:space="preserve">        Other: </t>
  </si>
  <si>
    <t xml:space="preserve">          Technology</t>
  </si>
  <si>
    <t xml:space="preserve">          Activities</t>
  </si>
  <si>
    <t>GENERAL FEES, Full-time Students:</t>
  </si>
  <si>
    <t>*Full-time Students</t>
  </si>
  <si>
    <t>2000-01</t>
  </si>
  <si>
    <t xml:space="preserve">          Health Services</t>
  </si>
  <si>
    <t>Room &amp; Board</t>
  </si>
  <si>
    <t>Tuition &amp; Fees</t>
  </si>
  <si>
    <t>2001-02</t>
  </si>
  <si>
    <t>2002-03</t>
  </si>
  <si>
    <t>2003-04</t>
  </si>
  <si>
    <t>Part-time Tuition per credit hour:</t>
  </si>
  <si>
    <t>2002-03:</t>
  </si>
  <si>
    <t>2003-04:</t>
  </si>
  <si>
    <t>2004-05</t>
  </si>
  <si>
    <t>2005-06</t>
  </si>
  <si>
    <t>2004-05: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</si>
  <si>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</si>
  <si>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</si>
  <si>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</si>
  <si>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</si>
  <si>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</si>
  <si>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</si>
  <si>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</si>
  <si>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</si>
  <si>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</si>
  <si>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</si>
  <si>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</si>
  <si>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GENERAL FEES, Full-time GRADUATE Students:</t>
  </si>
  <si>
    <t xml:space="preserve">Insurance </t>
  </si>
  <si>
    <t>2017-18</t>
  </si>
  <si>
    <t>2018-19</t>
  </si>
  <si>
    <t>Required Fees 2018-19*:</t>
  </si>
  <si>
    <t>Estimated Expenses 2018-19</t>
  </si>
  <si>
    <t>TOTAL TUITION, FEES, ROOM &amp; BOARD HISTORY - 2014-15 through 2018-19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</si>
</sst>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$&quot;#,##0"/>
    <numFmt numFmtId="174" formatCode="0.0"/>
    <numFmt numFmtId="175" formatCode="00000"/>
    <numFmt numFmtId="176" formatCode="0."/>
    <numFmt numFmtId="177" formatCode="m/yy"/>
    <numFmt numFmtId="178" formatCode="#.00"/>
    <numFmt numFmtId="179" formatCode="#,##0.000"/>
    <numFmt numFmtId="180" formatCode="#,##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_);[Red]\(0\)"/>
    <numFmt numFmtId="187" formatCode="m/d"/>
    <numFmt numFmtId="188" formatCode="\(000\)"/>
    <numFmt numFmtId="189" formatCode="#,##0.0_);[Red]\(#,##0.0\)"/>
    <numFmt numFmtId="190" formatCode="_(* #,##0_);_(* \(#,##0\);_(* &quot;-&quot;??_);_(@_)"/>
    <numFmt numFmtId="191" formatCode="&quot;$&quot;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m\ d\,\ yyyy"/>
    <numFmt numFmtId="197" formatCode="&quot;$&quot;#,##0.0"/>
  </numFmts>
  <fonts count="5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0"/>
      <name val="Palatino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3" fontId="12" fillId="0" borderId="0">
      <alignment/>
      <protection/>
    </xf>
    <xf numFmtId="41" fontId="0" fillId="0" borderId="0" applyFont="0" applyFill="0" applyBorder="0" applyAlignment="0" applyProtection="0"/>
    <xf numFmtId="2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4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172" fontId="1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3" fontId="11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173" fontId="5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73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3" fontId="7" fillId="33" borderId="16" xfId="0" applyNumberFormat="1" applyFont="1" applyFill="1" applyBorder="1" applyAlignment="1">
      <alignment horizontal="center"/>
    </xf>
    <xf numFmtId="173" fontId="7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173" fontId="6" fillId="33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173" fontId="6" fillId="33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173" fontId="5" fillId="0" borderId="22" xfId="0" applyNumberFormat="1" applyFont="1" applyFill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173" fontId="5" fillId="0" borderId="24" xfId="0" applyNumberFormat="1" applyFont="1" applyBorder="1" applyAlignment="1">
      <alignment horizontal="center"/>
    </xf>
    <xf numFmtId="173" fontId="5" fillId="0" borderId="24" xfId="0" applyNumberFormat="1" applyFont="1" applyFill="1" applyBorder="1" applyAlignment="1">
      <alignment horizontal="center"/>
    </xf>
    <xf numFmtId="173" fontId="6" fillId="0" borderId="25" xfId="0" applyNumberFormat="1" applyFont="1" applyBorder="1" applyAlignment="1">
      <alignment horizontal="center"/>
    </xf>
    <xf numFmtId="173" fontId="5" fillId="0" borderId="26" xfId="0" applyNumberFormat="1" applyFont="1" applyBorder="1" applyAlignment="1">
      <alignment horizontal="center"/>
    </xf>
    <xf numFmtId="173" fontId="5" fillId="0" borderId="27" xfId="0" applyNumberFormat="1" applyFont="1" applyBorder="1" applyAlignment="1">
      <alignment horizontal="center"/>
    </xf>
    <xf numFmtId="173" fontId="6" fillId="33" borderId="28" xfId="0" applyNumberFormat="1" applyFont="1" applyFill="1" applyBorder="1" applyAlignment="1">
      <alignment horizontal="center"/>
    </xf>
    <xf numFmtId="173" fontId="6" fillId="0" borderId="29" xfId="0" applyNumberFormat="1" applyFont="1" applyBorder="1" applyAlignment="1">
      <alignment horizontal="center"/>
    </xf>
    <xf numFmtId="173" fontId="5" fillId="0" borderId="30" xfId="0" applyNumberFormat="1" applyFont="1" applyBorder="1" applyAlignment="1">
      <alignment horizontal="center"/>
    </xf>
    <xf numFmtId="173" fontId="6" fillId="33" borderId="31" xfId="0" applyNumberFormat="1" applyFont="1" applyFill="1" applyBorder="1" applyAlignment="1">
      <alignment horizontal="center"/>
    </xf>
    <xf numFmtId="173" fontId="5" fillId="0" borderId="0" xfId="0" applyNumberFormat="1" applyFont="1" applyAlignment="1">
      <alignment/>
    </xf>
    <xf numFmtId="173" fontId="6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173" fontId="11" fillId="0" borderId="0" xfId="0" applyNumberFormat="1" applyFont="1" applyBorder="1" applyAlignment="1">
      <alignment horizontal="center"/>
    </xf>
    <xf numFmtId="173" fontId="5" fillId="0" borderId="34" xfId="0" applyNumberFormat="1" applyFont="1" applyBorder="1" applyAlignment="1">
      <alignment horizontal="center"/>
    </xf>
    <xf numFmtId="173" fontId="6" fillId="33" borderId="3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3" fontId="5" fillId="0" borderId="36" xfId="0" applyNumberFormat="1" applyFont="1" applyBorder="1" applyAlignment="1">
      <alignment horizontal="center"/>
    </xf>
    <xf numFmtId="173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173" fontId="5" fillId="0" borderId="39" xfId="0" applyNumberFormat="1" applyFont="1" applyBorder="1" applyAlignment="1">
      <alignment horizontal="center"/>
    </xf>
    <xf numFmtId="173" fontId="6" fillId="0" borderId="0" xfId="0" applyNumberFormat="1" applyFont="1" applyFill="1" applyAlignment="1">
      <alignment horizontal="left"/>
    </xf>
    <xf numFmtId="17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173" fontId="5" fillId="0" borderId="0" xfId="0" applyNumberFormat="1" applyFont="1" applyFill="1" applyAlignment="1">
      <alignment horizontal="right"/>
    </xf>
    <xf numFmtId="0" fontId="5" fillId="0" borderId="40" xfId="0" applyFont="1" applyBorder="1" applyAlignment="1">
      <alignment/>
    </xf>
    <xf numFmtId="173" fontId="5" fillId="0" borderId="40" xfId="0" applyNumberFormat="1" applyFont="1" applyBorder="1" applyAlignment="1">
      <alignment horizontal="center"/>
    </xf>
    <xf numFmtId="173" fontId="6" fillId="33" borderId="41" xfId="0" applyNumberFormat="1" applyFont="1" applyFill="1" applyBorder="1" applyAlignment="1">
      <alignment horizontal="center"/>
    </xf>
    <xf numFmtId="173" fontId="5" fillId="0" borderId="42" xfId="0" applyNumberFormat="1" applyFont="1" applyBorder="1" applyAlignment="1">
      <alignment horizontal="center"/>
    </xf>
    <xf numFmtId="173" fontId="5" fillId="0" borderId="43" xfId="0" applyNumberFormat="1" applyFont="1" applyBorder="1" applyAlignment="1">
      <alignment horizontal="center"/>
    </xf>
    <xf numFmtId="172" fontId="6" fillId="33" borderId="19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 horizontal="center"/>
    </xf>
    <xf numFmtId="172" fontId="6" fillId="33" borderId="23" xfId="0" applyNumberFormat="1" applyFont="1" applyFill="1" applyBorder="1" applyAlignment="1">
      <alignment horizontal="center"/>
    </xf>
    <xf numFmtId="172" fontId="6" fillId="33" borderId="33" xfId="0" applyNumberFormat="1" applyFont="1" applyFill="1" applyBorder="1" applyAlignment="1">
      <alignment horizontal="center"/>
    </xf>
    <xf numFmtId="173" fontId="6" fillId="33" borderId="44" xfId="0" applyNumberFormat="1" applyFont="1" applyFill="1" applyBorder="1" applyAlignment="1">
      <alignment horizontal="center"/>
    </xf>
    <xf numFmtId="172" fontId="6" fillId="33" borderId="18" xfId="0" applyNumberFormat="1" applyFont="1" applyFill="1" applyBorder="1" applyAlignment="1">
      <alignment horizontal="center"/>
    </xf>
    <xf numFmtId="173" fontId="6" fillId="33" borderId="18" xfId="0" applyNumberFormat="1" applyFont="1" applyFill="1" applyBorder="1" applyAlignment="1">
      <alignment horizontal="center"/>
    </xf>
    <xf numFmtId="173" fontId="6" fillId="33" borderId="19" xfId="0" applyNumberFormat="1" applyFont="1" applyFill="1" applyBorder="1" applyAlignment="1">
      <alignment horizontal="center"/>
    </xf>
    <xf numFmtId="172" fontId="6" fillId="33" borderId="40" xfId="0" applyNumberFormat="1" applyFont="1" applyFill="1" applyBorder="1" applyAlignment="1">
      <alignment horizontal="center"/>
    </xf>
    <xf numFmtId="173" fontId="5" fillId="0" borderId="43" xfId="0" applyNumberFormat="1" applyFont="1" applyBorder="1" applyAlignment="1">
      <alignment/>
    </xf>
    <xf numFmtId="172" fontId="5" fillId="0" borderId="43" xfId="0" applyNumberFormat="1" applyFont="1" applyBorder="1" applyAlignment="1">
      <alignment horizontal="center"/>
    </xf>
    <xf numFmtId="173" fontId="5" fillId="0" borderId="18" xfId="0" applyNumberFormat="1" applyFont="1" applyBorder="1" applyAlignment="1">
      <alignment horizontal="center"/>
    </xf>
    <xf numFmtId="173" fontId="5" fillId="0" borderId="44" xfId="0" applyNumberFormat="1" applyFont="1" applyBorder="1" applyAlignment="1">
      <alignment horizontal="center"/>
    </xf>
    <xf numFmtId="173" fontId="6" fillId="0" borderId="41" xfId="0" applyNumberFormat="1" applyFont="1" applyBorder="1" applyAlignment="1">
      <alignment horizontal="center"/>
    </xf>
    <xf numFmtId="173" fontId="5" fillId="0" borderId="45" xfId="0" applyNumberFormat="1" applyFont="1" applyBorder="1" applyAlignment="1">
      <alignment horizontal="center"/>
    </xf>
    <xf numFmtId="173" fontId="5" fillId="0" borderId="20" xfId="0" applyNumberFormat="1" applyFont="1" applyBorder="1" applyAlignment="1">
      <alignment horizontal="center"/>
    </xf>
    <xf numFmtId="173" fontId="6" fillId="33" borderId="46" xfId="0" applyNumberFormat="1" applyFont="1" applyFill="1" applyBorder="1" applyAlignment="1">
      <alignment horizontal="center"/>
    </xf>
    <xf numFmtId="173" fontId="6" fillId="0" borderId="3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6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47" xfId="0" applyFont="1" applyBorder="1" applyAlignment="1">
      <alignment/>
    </xf>
    <xf numFmtId="173" fontId="6" fillId="34" borderId="48" xfId="0" applyNumberFormat="1" applyFont="1" applyFill="1" applyBorder="1" applyAlignment="1">
      <alignment horizontal="center"/>
    </xf>
    <xf numFmtId="173" fontId="6" fillId="0" borderId="49" xfId="0" applyNumberFormat="1" applyFont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3" fontId="6" fillId="33" borderId="47" xfId="0" applyNumberFormat="1" applyFont="1" applyFill="1" applyBorder="1" applyAlignment="1">
      <alignment horizontal="center"/>
    </xf>
    <xf numFmtId="173" fontId="5" fillId="35" borderId="34" xfId="0" applyNumberFormat="1" applyFont="1" applyFill="1" applyBorder="1" applyAlignment="1">
      <alignment horizontal="center"/>
    </xf>
    <xf numFmtId="173" fontId="5" fillId="35" borderId="24" xfId="0" applyNumberFormat="1" applyFont="1" applyFill="1" applyBorder="1" applyAlignment="1">
      <alignment horizontal="center"/>
    </xf>
    <xf numFmtId="173" fontId="5" fillId="35" borderId="30" xfId="0" applyNumberFormat="1" applyFont="1" applyFill="1" applyBorder="1" applyAlignment="1">
      <alignment horizontal="center"/>
    </xf>
    <xf numFmtId="172" fontId="6" fillId="36" borderId="40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5" fillId="0" borderId="50" xfId="0" applyNumberFormat="1" applyFont="1" applyFill="1" applyBorder="1" applyAlignment="1">
      <alignment horizontal="center"/>
    </xf>
    <xf numFmtId="173" fontId="5" fillId="0" borderId="51" xfId="0" applyNumberFormat="1" applyFont="1" applyFill="1" applyBorder="1" applyAlignment="1">
      <alignment horizontal="center"/>
    </xf>
    <xf numFmtId="173" fontId="5" fillId="0" borderId="52" xfId="0" applyNumberFormat="1" applyFont="1" applyFill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5" fillId="0" borderId="53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6" fillId="33" borderId="54" xfId="0" applyNumberFormat="1" applyFont="1" applyFill="1" applyBorder="1" applyAlignment="1">
      <alignment horizontal="center"/>
    </xf>
    <xf numFmtId="173" fontId="6" fillId="0" borderId="55" xfId="0" applyNumberFormat="1" applyFont="1" applyBorder="1" applyAlignment="1">
      <alignment horizontal="center"/>
    </xf>
    <xf numFmtId="173" fontId="5" fillId="0" borderId="56" xfId="0" applyNumberFormat="1" applyFont="1" applyBorder="1" applyAlignment="1">
      <alignment horizontal="center"/>
    </xf>
    <xf numFmtId="173" fontId="5" fillId="0" borderId="57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(0)" xfId="43"/>
    <cellStyle name="Comma [0]" xfId="44"/>
    <cellStyle name="comma [2]" xfId="45"/>
    <cellStyle name="Currency" xfId="46"/>
    <cellStyle name="Currency [0]" xfId="47"/>
    <cellStyle name="DATE (MO/YR)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ercent [1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A6CAF0"/>
      <rgbColor rgb="00CC9CCC"/>
      <rgbColor rgb="00CCCC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Juniata Costs, 2014-15 through 2018-19</a:t>
            </a:r>
          </a:p>
        </c:rich>
      </c:tx>
      <c:layout>
        <c:manualLayout>
          <c:xMode val="factor"/>
          <c:yMode val="factor"/>
          <c:x val="-0.015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7175"/>
          <c:w val="0.858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'JCReport17-18'!$B$76:$B$83</c:f>
              <c:strCache/>
            </c:strRef>
          </c:cat>
          <c:val>
            <c:numRef>
              <c:f>'JCReport17-18'!$C$76:$C$83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'JCReport17-18'!$B$76:$B$83</c:f>
              <c:strCache/>
            </c:strRef>
          </c:cat>
          <c:val>
            <c:numRef>
              <c:f>'JCReport17-18'!$D$76:$D$83</c:f>
              <c:numCache/>
            </c:numRef>
          </c:val>
        </c:ser>
        <c:axId val="31866054"/>
        <c:axId val="18359031"/>
      </c:bar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6054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Tuition, Room &amp; Board 2018-19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875"/>
          <c:y val="0.33825"/>
          <c:w val="0.23725"/>
          <c:h val="0.54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'JCReport17-18'!$C$4:$F$4</c:f>
              <c:strCache/>
            </c:strRef>
          </c:cat>
          <c:val>
            <c:numRef>
              <c:f>'JCReport17-18'!$C$26:$F$26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454"/>
          <c:w val="0.1905"/>
          <c:h val="0.5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12175"/>
          <c:w val="0.967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v>Graduate Prices Over Time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'JCReport17-18'!$B$107:$B$111</c:f>
              <c:strCache/>
            </c:strRef>
          </c:cat>
          <c:val>
            <c:numRef>
              <c:f>'JCReport17-18'!$H$107:$H$111</c:f>
              <c:numCache/>
            </c:numRef>
          </c:val>
        </c:ser>
        <c:overlap val="-27"/>
        <c:gapWidth val="219"/>
        <c:axId val="31013552"/>
        <c:axId val="10686513"/>
      </c:bar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1013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86</xdr:row>
      <xdr:rowOff>0</xdr:rowOff>
    </xdr:from>
    <xdr:to>
      <xdr:col>7</xdr:col>
      <xdr:colOff>771525</xdr:colOff>
      <xdr:row>97</xdr:row>
      <xdr:rowOff>66675</xdr:rowOff>
    </xdr:to>
    <xdr:graphicFrame>
      <xdr:nvGraphicFramePr>
        <xdr:cNvPr id="1" name="Chart 1"/>
        <xdr:cNvGraphicFramePr/>
      </xdr:nvGraphicFramePr>
      <xdr:xfrm>
        <a:off x="95250" y="5610225"/>
        <a:ext cx="63722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27</xdr:row>
      <xdr:rowOff>28575</xdr:rowOff>
    </xdr:from>
    <xdr:to>
      <xdr:col>7</xdr:col>
      <xdr:colOff>542925</xdr:colOff>
      <xdr:row>49</xdr:row>
      <xdr:rowOff>47625</xdr:rowOff>
    </xdr:to>
    <xdr:graphicFrame>
      <xdr:nvGraphicFramePr>
        <xdr:cNvPr id="2" name="Chart 1"/>
        <xdr:cNvGraphicFramePr/>
      </xdr:nvGraphicFramePr>
      <xdr:xfrm>
        <a:off x="2352675" y="1571625"/>
        <a:ext cx="38862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295275</xdr:colOff>
      <xdr:row>112</xdr:row>
      <xdr:rowOff>123825</xdr:rowOff>
    </xdr:from>
    <xdr:to>
      <xdr:col>6</xdr:col>
      <xdr:colOff>828675</xdr:colOff>
      <xdr:row>129</xdr:row>
      <xdr:rowOff>66675</xdr:rowOff>
    </xdr:to>
    <xdr:graphicFrame>
      <xdr:nvGraphicFramePr>
        <xdr:cNvPr id="3" name="Chart 1"/>
        <xdr:cNvGraphicFramePr/>
      </xdr:nvGraphicFramePr>
      <xdr:xfrm>
        <a:off x="1657350" y="9639300"/>
        <a:ext cx="40005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1"/>
  <sheetViews>
    <sheetView tabSelected="1" workbookViewId="0" topLeftCell="A1">
      <selection activeCell="G83" sqref="G83"/>
    </sheetView>
  </sheetViews>
  <sheetFormatPr defaultColWidth="11.421875" defaultRowHeight="12.75"/>
  <cols>
    <col min="1" max="1" width="10.00390625" style="1" customWidth="1"/>
    <col min="2" max="2" width="10.421875" style="5" customWidth="1"/>
    <col min="3" max="4" width="13.00390625" style="5" customWidth="1"/>
    <col min="5" max="5" width="13.00390625" style="3" customWidth="1"/>
    <col min="6" max="7" width="13.00390625" style="2" customWidth="1"/>
    <col min="8" max="8" width="13.00390625" style="1" customWidth="1"/>
    <col min="9" max="16384" width="11.421875" style="1" customWidth="1"/>
  </cols>
  <sheetData>
    <row r="1" ht="6.75" customHeight="1"/>
    <row r="2" ht="13.5">
      <c r="A2" s="4" t="s">
        <v>22</v>
      </c>
    </row>
    <row r="3" spans="1:7" ht="12.75">
      <c r="A3" s="6"/>
      <c r="B3" s="10"/>
      <c r="C3" s="11"/>
      <c r="D3" s="12" t="s">
        <v>15</v>
      </c>
      <c r="E3" s="11"/>
      <c r="F3" s="13"/>
      <c r="G3" s="14"/>
    </row>
    <row r="4" spans="2:12" ht="11.25" customHeight="1" thickBot="1">
      <c r="B4" s="15"/>
      <c r="C4" s="16" t="s">
        <v>3</v>
      </c>
      <c r="D4" s="17" t="s">
        <v>16</v>
      </c>
      <c r="E4" s="16" t="s">
        <v>4</v>
      </c>
      <c r="F4" s="18" t="s">
        <v>5</v>
      </c>
      <c r="G4" s="19" t="s">
        <v>0</v>
      </c>
      <c r="J4" s="7"/>
      <c r="K4" s="7"/>
      <c r="L4" s="7"/>
    </row>
    <row r="5" spans="2:12" ht="13.5" hidden="1" thickTop="1">
      <c r="B5" s="30" t="s">
        <v>6</v>
      </c>
      <c r="C5" s="31">
        <v>16980</v>
      </c>
      <c r="D5" s="31">
        <v>320</v>
      </c>
      <c r="E5" s="31">
        <v>2470</v>
      </c>
      <c r="F5" s="32">
        <v>2350</v>
      </c>
      <c r="G5" s="33">
        <f aca="true" t="shared" si="0" ref="G5:G26">SUM(C5:F5)</f>
        <v>22120</v>
      </c>
      <c r="J5" s="5"/>
      <c r="K5" s="5"/>
      <c r="L5" s="5"/>
    </row>
    <row r="6" spans="2:12" ht="13.5" hidden="1" thickTop="1">
      <c r="B6" s="34" t="s">
        <v>2</v>
      </c>
      <c r="C6" s="28">
        <v>17500</v>
      </c>
      <c r="D6" s="28">
        <v>320</v>
      </c>
      <c r="E6" s="28">
        <v>2580</v>
      </c>
      <c r="F6" s="35">
        <v>2380</v>
      </c>
      <c r="G6" s="36">
        <f t="shared" si="0"/>
        <v>22780</v>
      </c>
      <c r="J6" s="7"/>
      <c r="K6" s="7"/>
      <c r="L6" s="7"/>
    </row>
    <row r="7" spans="2:7" ht="13.5" hidden="1" thickTop="1">
      <c r="B7" s="34" t="s">
        <v>14</v>
      </c>
      <c r="C7" s="28">
        <v>18030</v>
      </c>
      <c r="D7" s="28">
        <v>420</v>
      </c>
      <c r="E7" s="28">
        <v>2660</v>
      </c>
      <c r="F7" s="35">
        <v>2450</v>
      </c>
      <c r="G7" s="36">
        <f t="shared" si="0"/>
        <v>23560</v>
      </c>
    </row>
    <row r="8" spans="2:12" ht="13.5" hidden="1" thickTop="1">
      <c r="B8" s="34" t="s">
        <v>24</v>
      </c>
      <c r="C8" s="28">
        <v>18940</v>
      </c>
      <c r="D8" s="28">
        <v>420</v>
      </c>
      <c r="E8" s="28">
        <v>2770</v>
      </c>
      <c r="F8" s="35">
        <v>2520</v>
      </c>
      <c r="G8" s="36">
        <f t="shared" si="0"/>
        <v>24650</v>
      </c>
      <c r="J8" s="5"/>
      <c r="K8" s="5"/>
      <c r="L8" s="5"/>
    </row>
    <row r="9" spans="2:12" ht="13.5" hidden="1" thickTop="1">
      <c r="B9" s="34" t="s">
        <v>28</v>
      </c>
      <c r="C9" s="28">
        <v>20170</v>
      </c>
      <c r="D9" s="28">
        <v>420</v>
      </c>
      <c r="E9" s="28">
        <v>2880</v>
      </c>
      <c r="F9" s="35">
        <v>2610</v>
      </c>
      <c r="G9" s="36">
        <f t="shared" si="0"/>
        <v>26080</v>
      </c>
      <c r="J9" s="7"/>
      <c r="K9" s="7"/>
      <c r="L9" s="7"/>
    </row>
    <row r="10" spans="2:12" ht="13.5" hidden="1" thickTop="1">
      <c r="B10" s="34" t="s">
        <v>29</v>
      </c>
      <c r="C10" s="28">
        <v>21160</v>
      </c>
      <c r="D10" s="28">
        <v>420</v>
      </c>
      <c r="E10" s="28">
        <v>3110</v>
      </c>
      <c r="F10" s="35">
        <v>2820</v>
      </c>
      <c r="G10" s="36">
        <f t="shared" si="0"/>
        <v>27510</v>
      </c>
      <c r="J10" s="7"/>
      <c r="K10" s="7"/>
      <c r="L10" s="7"/>
    </row>
    <row r="11" spans="2:12" ht="13.5" hidden="1" thickTop="1">
      <c r="B11" s="34" t="s">
        <v>30</v>
      </c>
      <c r="C11" s="28">
        <v>22240</v>
      </c>
      <c r="D11" s="28">
        <v>550</v>
      </c>
      <c r="E11" s="28">
        <v>3300</v>
      </c>
      <c r="F11" s="35">
        <v>2990</v>
      </c>
      <c r="G11" s="36">
        <f t="shared" si="0"/>
        <v>29080</v>
      </c>
      <c r="J11" s="7"/>
      <c r="K11" s="7"/>
      <c r="L11" s="7"/>
    </row>
    <row r="12" spans="2:12" ht="13.5" hidden="1" thickTop="1">
      <c r="B12" s="34" t="s">
        <v>34</v>
      </c>
      <c r="C12" s="28">
        <v>23720</v>
      </c>
      <c r="D12" s="28">
        <v>600</v>
      </c>
      <c r="E12" s="28">
        <v>3550</v>
      </c>
      <c r="F12" s="35">
        <v>3220</v>
      </c>
      <c r="G12" s="36">
        <f t="shared" si="0"/>
        <v>31090</v>
      </c>
      <c r="J12" s="7"/>
      <c r="K12" s="7"/>
      <c r="L12" s="7"/>
    </row>
    <row r="13" spans="2:12" ht="13.5" hidden="1" thickTop="1">
      <c r="B13" s="34" t="s">
        <v>35</v>
      </c>
      <c r="C13" s="28">
        <v>25260</v>
      </c>
      <c r="D13" s="28">
        <v>630</v>
      </c>
      <c r="E13" s="28">
        <v>3800</v>
      </c>
      <c r="F13" s="35">
        <v>3440</v>
      </c>
      <c r="G13" s="36">
        <f t="shared" si="0"/>
        <v>33130</v>
      </c>
      <c r="J13" s="7"/>
      <c r="K13" s="7"/>
      <c r="L13" s="7"/>
    </row>
    <row r="14" spans="2:12" ht="13.5" hidden="1" thickTop="1">
      <c r="B14" s="34" t="s">
        <v>37</v>
      </c>
      <c r="C14" s="28">
        <v>26900</v>
      </c>
      <c r="D14" s="28">
        <v>650</v>
      </c>
      <c r="E14" s="28">
        <v>4030</v>
      </c>
      <c r="F14" s="35">
        <v>3650</v>
      </c>
      <c r="G14" s="36">
        <f t="shared" si="0"/>
        <v>35230</v>
      </c>
      <c r="J14" s="7"/>
      <c r="K14" s="7"/>
      <c r="L14" s="7"/>
    </row>
    <row r="15" spans="2:12" ht="13.5" hidden="1" thickTop="1">
      <c r="B15" s="38" t="s">
        <v>38</v>
      </c>
      <c r="C15" s="42">
        <v>28250</v>
      </c>
      <c r="D15" s="28">
        <v>670</v>
      </c>
      <c r="E15" s="28">
        <v>4220</v>
      </c>
      <c r="F15" s="35">
        <v>3820</v>
      </c>
      <c r="G15" s="36">
        <f t="shared" si="0"/>
        <v>36960</v>
      </c>
      <c r="J15" s="7"/>
      <c r="K15" s="7"/>
      <c r="L15" s="7"/>
    </row>
    <row r="16" spans="2:12" ht="15" customHeight="1" hidden="1" thickTop="1">
      <c r="B16" s="34" t="s">
        <v>39</v>
      </c>
      <c r="C16" s="42">
        <v>29610</v>
      </c>
      <c r="D16" s="28">
        <v>670</v>
      </c>
      <c r="E16" s="28">
        <v>4420</v>
      </c>
      <c r="F16" s="35">
        <v>4000</v>
      </c>
      <c r="G16" s="43">
        <f t="shared" si="0"/>
        <v>38700</v>
      </c>
      <c r="J16" s="7"/>
      <c r="K16" s="7"/>
      <c r="L16" s="7"/>
    </row>
    <row r="17" spans="2:12" s="40" customFormat="1" ht="13.5" hidden="1" thickTop="1">
      <c r="B17" s="34" t="s">
        <v>40</v>
      </c>
      <c r="C17" s="42">
        <v>30880</v>
      </c>
      <c r="D17" s="28">
        <v>670</v>
      </c>
      <c r="E17" s="28">
        <v>4550</v>
      </c>
      <c r="F17" s="35">
        <v>4100</v>
      </c>
      <c r="G17" s="43">
        <f t="shared" si="0"/>
        <v>40200</v>
      </c>
      <c r="J17" s="41"/>
      <c r="K17" s="41"/>
      <c r="L17" s="41"/>
    </row>
    <row r="18" spans="2:12" ht="13.5" hidden="1" thickTop="1">
      <c r="B18" s="34" t="s">
        <v>41</v>
      </c>
      <c r="C18" s="42">
        <v>32120</v>
      </c>
      <c r="D18" s="28">
        <v>720</v>
      </c>
      <c r="E18" s="28">
        <v>4730</v>
      </c>
      <c r="F18" s="35">
        <v>4250</v>
      </c>
      <c r="G18" s="43">
        <f t="shared" si="0"/>
        <v>41820</v>
      </c>
      <c r="J18" s="7"/>
      <c r="K18" s="7"/>
      <c r="L18" s="7"/>
    </row>
    <row r="19" spans="2:12" ht="13.5" hidden="1" thickTop="1">
      <c r="B19" s="34" t="s">
        <v>42</v>
      </c>
      <c r="C19" s="28">
        <v>33370</v>
      </c>
      <c r="D19" s="28">
        <v>730</v>
      </c>
      <c r="E19" s="28">
        <v>4920</v>
      </c>
      <c r="F19" s="35">
        <v>4410</v>
      </c>
      <c r="G19" s="36">
        <f t="shared" si="0"/>
        <v>43430</v>
      </c>
      <c r="J19" s="7"/>
      <c r="K19" s="7"/>
      <c r="L19" s="7"/>
    </row>
    <row r="20" spans="2:12" ht="13.5" hidden="1" thickTop="1">
      <c r="B20" s="78" t="s">
        <v>43</v>
      </c>
      <c r="C20" s="42">
        <v>35040</v>
      </c>
      <c r="D20" s="28">
        <v>750</v>
      </c>
      <c r="E20" s="28">
        <v>5170</v>
      </c>
      <c r="F20" s="28">
        <v>4630</v>
      </c>
      <c r="G20" s="43">
        <f t="shared" si="0"/>
        <v>45590</v>
      </c>
      <c r="H20" s="50"/>
      <c r="I20" s="40"/>
      <c r="J20" s="7"/>
      <c r="K20" s="7"/>
      <c r="L20" s="7"/>
    </row>
    <row r="21" spans="2:12" ht="13.5" hidden="1" thickTop="1">
      <c r="B21" s="78" t="s">
        <v>44</v>
      </c>
      <c r="C21" s="42">
        <v>36410</v>
      </c>
      <c r="D21" s="28">
        <v>760</v>
      </c>
      <c r="E21" s="28">
        <v>5380</v>
      </c>
      <c r="F21" s="28">
        <v>4820</v>
      </c>
      <c r="G21" s="43">
        <f t="shared" si="0"/>
        <v>47370</v>
      </c>
      <c r="H21" s="50"/>
      <c r="I21" s="40"/>
      <c r="J21" s="7"/>
      <c r="K21" s="7"/>
      <c r="L21" s="7"/>
    </row>
    <row r="22" spans="2:12" ht="13.5" thickTop="1">
      <c r="B22" s="34" t="s">
        <v>45</v>
      </c>
      <c r="C22" s="42">
        <v>37870</v>
      </c>
      <c r="D22" s="28">
        <v>760</v>
      </c>
      <c r="E22" s="28">
        <v>5700</v>
      </c>
      <c r="F22" s="35">
        <v>5010</v>
      </c>
      <c r="G22" s="43">
        <f t="shared" si="0"/>
        <v>49340</v>
      </c>
      <c r="H22" s="50"/>
      <c r="I22" s="40"/>
      <c r="J22" s="7"/>
      <c r="K22" s="7"/>
      <c r="L22" s="7"/>
    </row>
    <row r="23" spans="2:12" ht="12.75">
      <c r="B23" s="78" t="s">
        <v>46</v>
      </c>
      <c r="C23" s="42">
        <v>39840</v>
      </c>
      <c r="D23" s="28">
        <v>760</v>
      </c>
      <c r="E23" s="28">
        <v>5930</v>
      </c>
      <c r="F23" s="28">
        <v>5210</v>
      </c>
      <c r="G23" s="43">
        <f t="shared" si="0"/>
        <v>51740</v>
      </c>
      <c r="H23" s="50"/>
      <c r="I23" s="40"/>
      <c r="J23" s="7"/>
      <c r="K23" s="7"/>
      <c r="L23" s="7"/>
    </row>
    <row r="24" spans="2:9" ht="12.75">
      <c r="B24" s="34" t="s">
        <v>47</v>
      </c>
      <c r="C24" s="42">
        <v>41390</v>
      </c>
      <c r="D24" s="28">
        <v>780</v>
      </c>
      <c r="E24" s="28">
        <v>6170</v>
      </c>
      <c r="F24" s="28">
        <v>5420</v>
      </c>
      <c r="G24" s="43">
        <f t="shared" si="0"/>
        <v>53760</v>
      </c>
      <c r="H24" s="50"/>
      <c r="I24" s="40"/>
    </row>
    <row r="25" spans="2:9" ht="12.75">
      <c r="B25" s="96" t="s">
        <v>50</v>
      </c>
      <c r="C25" s="97">
        <v>43050</v>
      </c>
      <c r="D25" s="98">
        <v>825</v>
      </c>
      <c r="E25" s="98">
        <v>6410</v>
      </c>
      <c r="F25" s="98">
        <v>5630</v>
      </c>
      <c r="G25" s="99">
        <f t="shared" si="0"/>
        <v>55915</v>
      </c>
      <c r="H25" s="40"/>
      <c r="I25" s="40"/>
    </row>
    <row r="26" spans="2:10" ht="12.75">
      <c r="B26" s="74" t="s">
        <v>51</v>
      </c>
      <c r="C26" s="75">
        <v>44772</v>
      </c>
      <c r="D26" s="76">
        <v>825</v>
      </c>
      <c r="E26" s="76">
        <v>6666</v>
      </c>
      <c r="F26" s="76">
        <v>5855</v>
      </c>
      <c r="G26" s="77">
        <f t="shared" si="0"/>
        <v>58118</v>
      </c>
      <c r="I26" s="40"/>
      <c r="J26" s="40"/>
    </row>
    <row r="27" spans="1:7" ht="12.75">
      <c r="A27" s="44" t="s">
        <v>52</v>
      </c>
      <c r="B27" s="45"/>
      <c r="C27" s="46"/>
      <c r="D27" s="3"/>
      <c r="E27" s="2"/>
      <c r="F27" s="1"/>
      <c r="G27" s="1"/>
    </row>
    <row r="28" spans="1:7" ht="12.75">
      <c r="A28" s="47" t="s">
        <v>20</v>
      </c>
      <c r="B28" s="45"/>
      <c r="C28" s="45">
        <v>390</v>
      </c>
      <c r="D28" s="3"/>
      <c r="E28" s="2"/>
      <c r="F28" s="1"/>
      <c r="G28" s="1"/>
    </row>
    <row r="29" spans="1:7" ht="12.75">
      <c r="A29" s="47" t="s">
        <v>25</v>
      </c>
      <c r="B29" s="45"/>
      <c r="C29" s="45">
        <v>225</v>
      </c>
      <c r="D29" s="3"/>
      <c r="E29" s="2"/>
      <c r="F29" s="1"/>
      <c r="G29" s="1"/>
    </row>
    <row r="30" spans="1:7" ht="12.75">
      <c r="A30" s="47" t="s">
        <v>21</v>
      </c>
      <c r="B30" s="45"/>
      <c r="C30" s="46">
        <v>210</v>
      </c>
      <c r="D30" s="3"/>
      <c r="E30" s="2"/>
      <c r="F30" s="1"/>
      <c r="G30" s="1"/>
    </row>
    <row r="31" spans="1:7" ht="12.75">
      <c r="A31" s="47"/>
      <c r="B31" s="45" t="s">
        <v>0</v>
      </c>
      <c r="C31" s="45">
        <v>825</v>
      </c>
      <c r="D31" s="3"/>
      <c r="E31" s="2"/>
      <c r="F31" s="1"/>
      <c r="G31" s="1"/>
    </row>
    <row r="32" spans="1:3" ht="12.75">
      <c r="A32" s="47"/>
      <c r="B32" s="45"/>
      <c r="C32" s="45"/>
    </row>
    <row r="33" spans="1:3" ht="12.75">
      <c r="A33" s="52" t="s">
        <v>53</v>
      </c>
      <c r="B33" s="47"/>
      <c r="C33" s="45"/>
    </row>
    <row r="34" spans="1:3" ht="12.75">
      <c r="A34" s="53" t="s">
        <v>17</v>
      </c>
      <c r="B34" s="47"/>
      <c r="C34" s="45">
        <v>1000</v>
      </c>
    </row>
    <row r="35" spans="1:3" ht="12" customHeight="1">
      <c r="A35" s="47" t="s">
        <v>18</v>
      </c>
      <c r="B35" s="53"/>
      <c r="C35" s="45">
        <v>600</v>
      </c>
    </row>
    <row r="36" spans="1:3" ht="12.75">
      <c r="A36" s="47" t="s">
        <v>19</v>
      </c>
      <c r="B36" s="53"/>
      <c r="C36" s="45">
        <v>1000</v>
      </c>
    </row>
    <row r="37" spans="1:3" ht="12.75">
      <c r="A37" s="47"/>
      <c r="B37" s="45"/>
      <c r="C37" s="45"/>
    </row>
    <row r="38" spans="1:3" ht="12.75">
      <c r="A38" s="44" t="s">
        <v>31</v>
      </c>
      <c r="B38" s="45"/>
      <c r="C38" s="45"/>
    </row>
    <row r="39" spans="1:3" ht="12.75" hidden="1">
      <c r="A39" s="47"/>
      <c r="B39" s="54" t="s">
        <v>32</v>
      </c>
      <c r="C39" s="45">
        <v>890</v>
      </c>
    </row>
    <row r="40" spans="1:3" ht="12.75" hidden="1">
      <c r="A40" s="47"/>
      <c r="B40" s="55" t="s">
        <v>33</v>
      </c>
      <c r="C40" s="45">
        <v>940</v>
      </c>
    </row>
    <row r="41" spans="1:3" ht="12.75" hidden="1">
      <c r="A41" s="47"/>
      <c r="B41" s="55" t="s">
        <v>36</v>
      </c>
      <c r="C41" s="45">
        <v>990</v>
      </c>
    </row>
    <row r="42" spans="1:3" ht="12.75" hidden="1">
      <c r="A42" s="47"/>
      <c r="B42" s="55" t="s">
        <v>35</v>
      </c>
      <c r="C42" s="45">
        <v>1055</v>
      </c>
    </row>
    <row r="43" spans="1:3" ht="12.75" hidden="1">
      <c r="A43" s="47"/>
      <c r="B43" s="55" t="s">
        <v>37</v>
      </c>
      <c r="C43" s="45">
        <v>1120</v>
      </c>
    </row>
    <row r="44" spans="1:3" ht="12.75" hidden="1">
      <c r="A44" s="47"/>
      <c r="B44" s="55" t="s">
        <v>38</v>
      </c>
      <c r="C44" s="45">
        <v>1175</v>
      </c>
    </row>
    <row r="45" spans="1:3" ht="12.75" hidden="1">
      <c r="A45" s="47"/>
      <c r="B45" s="55" t="s">
        <v>39</v>
      </c>
      <c r="C45" s="45">
        <v>1230</v>
      </c>
    </row>
    <row r="46" spans="1:3" ht="12.75" hidden="1">
      <c r="A46" s="47"/>
      <c r="B46" s="55" t="s">
        <v>40</v>
      </c>
      <c r="C46" s="45">
        <v>1285</v>
      </c>
    </row>
    <row r="47" spans="1:3" ht="12.75" hidden="1">
      <c r="A47" s="47"/>
      <c r="B47" s="55" t="s">
        <v>41</v>
      </c>
      <c r="C47" s="45">
        <v>1335</v>
      </c>
    </row>
    <row r="48" spans="1:3" ht="12.75" hidden="1">
      <c r="A48" s="47"/>
      <c r="B48" s="55" t="s">
        <v>42</v>
      </c>
      <c r="C48" s="45">
        <v>1385</v>
      </c>
    </row>
    <row r="49" spans="1:3" ht="10.5" customHeight="1" hidden="1">
      <c r="A49" s="47"/>
      <c r="B49" s="55" t="s">
        <v>43</v>
      </c>
      <c r="C49" s="45">
        <v>1450</v>
      </c>
    </row>
    <row r="50" spans="1:3" ht="10.5" customHeight="1" hidden="1">
      <c r="A50" s="47"/>
      <c r="B50" s="55" t="s">
        <v>44</v>
      </c>
      <c r="C50" s="45">
        <v>1500</v>
      </c>
    </row>
    <row r="51" spans="1:3" ht="10.5" customHeight="1">
      <c r="A51" s="47"/>
      <c r="B51" s="55" t="s">
        <v>45</v>
      </c>
      <c r="C51" s="45">
        <v>1575</v>
      </c>
    </row>
    <row r="52" spans="1:3" ht="10.5" customHeight="1">
      <c r="A52" s="47"/>
      <c r="B52" s="55" t="s">
        <v>46</v>
      </c>
      <c r="C52" s="45">
        <v>1610</v>
      </c>
    </row>
    <row r="53" spans="1:3" ht="10.5" customHeight="1">
      <c r="A53" s="47"/>
      <c r="B53" s="79" t="s">
        <v>47</v>
      </c>
      <c r="C53" s="80">
        <v>1700</v>
      </c>
    </row>
    <row r="54" spans="1:3" ht="10.5" customHeight="1">
      <c r="A54" s="47"/>
      <c r="B54" s="79" t="s">
        <v>50</v>
      </c>
      <c r="C54" s="80">
        <v>1765</v>
      </c>
    </row>
    <row r="55" spans="1:3" ht="10.5" customHeight="1">
      <c r="A55" s="47"/>
      <c r="B55" s="79" t="s">
        <v>51</v>
      </c>
      <c r="C55" s="80">
        <v>1765</v>
      </c>
    </row>
    <row r="56" spans="1:5" ht="13.5">
      <c r="A56" s="4" t="s">
        <v>54</v>
      </c>
      <c r="B56" s="8"/>
      <c r="C56" s="8"/>
      <c r="D56" s="8"/>
      <c r="E56" s="9"/>
    </row>
    <row r="57" spans="2:7" ht="12.75">
      <c r="B57" s="20"/>
      <c r="C57" s="21"/>
      <c r="D57" s="67"/>
      <c r="E57" s="65"/>
      <c r="F57" s="66" t="s">
        <v>7</v>
      </c>
      <c r="G57" s="85"/>
    </row>
    <row r="58" spans="2:7" ht="12.75">
      <c r="B58" s="22" t="s">
        <v>8</v>
      </c>
      <c r="C58" s="23" t="s">
        <v>27</v>
      </c>
      <c r="D58" s="68" t="s">
        <v>26</v>
      </c>
      <c r="E58" s="58" t="s">
        <v>0</v>
      </c>
      <c r="F58" s="61" t="s">
        <v>1</v>
      </c>
      <c r="G58" s="85"/>
    </row>
    <row r="59" spans="2:7" ht="12.75" hidden="1">
      <c r="B59" s="24" t="s">
        <v>12</v>
      </c>
      <c r="C59" s="25">
        <v>14350</v>
      </c>
      <c r="D59" s="26">
        <v>4240</v>
      </c>
      <c r="E59" s="59">
        <f aca="true" t="shared" si="1" ref="E59:E71">SUM(C59+D59)</f>
        <v>18590</v>
      </c>
      <c r="F59" s="62"/>
      <c r="G59" s="86"/>
    </row>
    <row r="60" spans="2:7" ht="12.75" hidden="1">
      <c r="B60" s="27" t="s">
        <v>11</v>
      </c>
      <c r="C60" s="28">
        <v>15050</v>
      </c>
      <c r="D60" s="28">
        <v>4460</v>
      </c>
      <c r="E60" s="48">
        <f t="shared" si="1"/>
        <v>19510</v>
      </c>
      <c r="F60" s="63">
        <f aca="true" t="shared" si="2" ref="F60:F71">(E60-E59)/E59</f>
        <v>0.04948897256589564</v>
      </c>
      <c r="G60" s="85"/>
    </row>
    <row r="61" spans="2:7" ht="12.75" hidden="1">
      <c r="B61" s="27" t="s">
        <v>10</v>
      </c>
      <c r="C61" s="29">
        <v>15940</v>
      </c>
      <c r="D61" s="28">
        <v>4620</v>
      </c>
      <c r="E61" s="48">
        <f t="shared" si="1"/>
        <v>20560</v>
      </c>
      <c r="F61" s="63">
        <f t="shared" si="2"/>
        <v>0.053818554587391085</v>
      </c>
      <c r="G61" s="85"/>
    </row>
    <row r="62" spans="2:7" ht="12.75" hidden="1">
      <c r="B62" s="27" t="s">
        <v>9</v>
      </c>
      <c r="C62" s="29">
        <v>16680</v>
      </c>
      <c r="D62" s="28">
        <v>4700</v>
      </c>
      <c r="E62" s="48">
        <f t="shared" si="1"/>
        <v>21380</v>
      </c>
      <c r="F62" s="63">
        <f t="shared" si="2"/>
        <v>0.03988326848249027</v>
      </c>
      <c r="G62" s="85"/>
    </row>
    <row r="63" spans="2:7" ht="12.75" hidden="1">
      <c r="B63" s="27" t="s">
        <v>6</v>
      </c>
      <c r="C63" s="28">
        <v>17300</v>
      </c>
      <c r="D63" s="28">
        <v>4820</v>
      </c>
      <c r="E63" s="48">
        <f t="shared" si="1"/>
        <v>22120</v>
      </c>
      <c r="F63" s="63">
        <f t="shared" si="2"/>
        <v>0.03461178671655753</v>
      </c>
      <c r="G63" s="85"/>
    </row>
    <row r="64" spans="2:8" ht="12.75" hidden="1">
      <c r="B64" s="27" t="s">
        <v>2</v>
      </c>
      <c r="C64" s="28">
        <v>17820</v>
      </c>
      <c r="D64" s="28">
        <v>4960</v>
      </c>
      <c r="E64" s="48">
        <f t="shared" si="1"/>
        <v>22780</v>
      </c>
      <c r="F64" s="63">
        <f t="shared" si="2"/>
        <v>0.029837251356238697</v>
      </c>
      <c r="G64" s="85"/>
      <c r="H64" s="3"/>
    </row>
    <row r="65" spans="2:7" ht="12.75" hidden="1">
      <c r="B65" s="27" t="s">
        <v>14</v>
      </c>
      <c r="C65" s="28">
        <v>18450</v>
      </c>
      <c r="D65" s="28">
        <v>5110</v>
      </c>
      <c r="E65" s="48">
        <f t="shared" si="1"/>
        <v>23560</v>
      </c>
      <c r="F65" s="63">
        <f t="shared" si="2"/>
        <v>0.03424056189640035</v>
      </c>
      <c r="G65" s="85"/>
    </row>
    <row r="66" spans="2:7" ht="12.75" hidden="1">
      <c r="B66" s="27" t="s">
        <v>24</v>
      </c>
      <c r="C66" s="28">
        <v>19360</v>
      </c>
      <c r="D66" s="28">
        <v>5290</v>
      </c>
      <c r="E66" s="48">
        <f t="shared" si="1"/>
        <v>24650</v>
      </c>
      <c r="F66" s="63">
        <f t="shared" si="2"/>
        <v>0.04626485568760611</v>
      </c>
      <c r="G66" s="85"/>
    </row>
    <row r="67" spans="2:7" ht="12.75" hidden="1">
      <c r="B67" s="27" t="s">
        <v>28</v>
      </c>
      <c r="C67" s="28">
        <v>20590</v>
      </c>
      <c r="D67" s="28">
        <v>5490</v>
      </c>
      <c r="E67" s="48">
        <f t="shared" si="1"/>
        <v>26080</v>
      </c>
      <c r="F67" s="63">
        <f t="shared" si="2"/>
        <v>0.05801217038539554</v>
      </c>
      <c r="G67" s="85"/>
    </row>
    <row r="68" spans="2:9" ht="12.75" hidden="1">
      <c r="B68" s="27" t="s">
        <v>29</v>
      </c>
      <c r="C68" s="28">
        <f>C10+D10</f>
        <v>21580</v>
      </c>
      <c r="D68" s="28">
        <f>E10+F10</f>
        <v>5930</v>
      </c>
      <c r="E68" s="48">
        <f t="shared" si="1"/>
        <v>27510</v>
      </c>
      <c r="F68" s="63">
        <f t="shared" si="2"/>
        <v>0.054831288343558285</v>
      </c>
      <c r="G68" s="85"/>
      <c r="I68" s="37"/>
    </row>
    <row r="69" spans="2:7" ht="12.75" hidden="1">
      <c r="B69" s="27" t="s">
        <v>30</v>
      </c>
      <c r="C69" s="28">
        <v>22790</v>
      </c>
      <c r="D69" s="28">
        <v>6290</v>
      </c>
      <c r="E69" s="48">
        <f t="shared" si="1"/>
        <v>29080</v>
      </c>
      <c r="F69" s="63">
        <f t="shared" si="2"/>
        <v>0.05707015630679753</v>
      </c>
      <c r="G69" s="85"/>
    </row>
    <row r="70" spans="2:7" ht="12.75" hidden="1">
      <c r="B70" s="27" t="s">
        <v>34</v>
      </c>
      <c r="C70" s="28">
        <v>24320</v>
      </c>
      <c r="D70" s="28">
        <v>6770</v>
      </c>
      <c r="E70" s="48">
        <f t="shared" si="1"/>
        <v>31090</v>
      </c>
      <c r="F70" s="63">
        <f t="shared" si="2"/>
        <v>0.06911966987620358</v>
      </c>
      <c r="G70" s="85"/>
    </row>
    <row r="71" spans="2:7" ht="12.75" hidden="1">
      <c r="B71" s="27" t="s">
        <v>35</v>
      </c>
      <c r="C71" s="28">
        <f>C13+D13</f>
        <v>25890</v>
      </c>
      <c r="D71" s="28">
        <f>E13+F13</f>
        <v>7240</v>
      </c>
      <c r="E71" s="48">
        <f t="shared" si="1"/>
        <v>33130</v>
      </c>
      <c r="F71" s="63">
        <f t="shared" si="2"/>
        <v>0.06561595368285622</v>
      </c>
      <c r="G71" s="85"/>
    </row>
    <row r="72" spans="2:7" ht="12.75" hidden="1">
      <c r="B72" s="27" t="s">
        <v>37</v>
      </c>
      <c r="C72" s="28">
        <f>C14+D14</f>
        <v>27550</v>
      </c>
      <c r="D72" s="28">
        <f>E14+F14</f>
        <v>7680</v>
      </c>
      <c r="E72" s="48">
        <f>SUM(C72+D72)</f>
        <v>35230</v>
      </c>
      <c r="F72" s="63">
        <f aca="true" t="shared" si="3" ref="F72:F77">(E72-E71)/E71</f>
        <v>0.06338665861756716</v>
      </c>
      <c r="G72" s="85"/>
    </row>
    <row r="73" spans="2:7" ht="12.75" hidden="1">
      <c r="B73" s="39" t="s">
        <v>38</v>
      </c>
      <c r="C73" s="28">
        <f>C15+D15</f>
        <v>28920</v>
      </c>
      <c r="D73" s="28">
        <f>E15+F15</f>
        <v>8040</v>
      </c>
      <c r="E73" s="48">
        <f>SUM(C73+D73)</f>
        <v>36960</v>
      </c>
      <c r="F73" s="63">
        <f t="shared" si="3"/>
        <v>0.049105875674141354</v>
      </c>
      <c r="G73" s="85"/>
    </row>
    <row r="74" spans="2:7" ht="12.75" hidden="1">
      <c r="B74" s="39" t="s">
        <v>39</v>
      </c>
      <c r="C74" s="49">
        <f>C16+D16</f>
        <v>30280</v>
      </c>
      <c r="D74" s="49">
        <f>E16+F16</f>
        <v>8420</v>
      </c>
      <c r="E74" s="51">
        <f>SUM(C74+D74)</f>
        <v>38700</v>
      </c>
      <c r="F74" s="64">
        <f t="shared" si="3"/>
        <v>0.04707792207792208</v>
      </c>
      <c r="G74" s="85"/>
    </row>
    <row r="75" spans="2:7" ht="12.75" hidden="1">
      <c r="B75" s="56" t="s">
        <v>40</v>
      </c>
      <c r="C75" s="57">
        <f>30880+670</f>
        <v>31550</v>
      </c>
      <c r="D75" s="57">
        <f>4550+4100</f>
        <v>8650</v>
      </c>
      <c r="E75" s="60">
        <f>SUM(C75+D75)</f>
        <v>40200</v>
      </c>
      <c r="F75" s="69">
        <f t="shared" si="3"/>
        <v>0.03875968992248062</v>
      </c>
      <c r="G75" s="85"/>
    </row>
    <row r="76" spans="2:7" s="6" customFormat="1" ht="12.75" hidden="1">
      <c r="B76" s="56" t="s">
        <v>41</v>
      </c>
      <c r="C76" s="57">
        <f>C18+D18</f>
        <v>32840</v>
      </c>
      <c r="D76" s="57">
        <f>E18+F18</f>
        <v>8980</v>
      </c>
      <c r="E76" s="60">
        <f>SUM(C76+D76)</f>
        <v>41820</v>
      </c>
      <c r="F76" s="69">
        <f t="shared" si="3"/>
        <v>0.04029850746268657</v>
      </c>
      <c r="G76" s="85"/>
    </row>
    <row r="77" spans="2:7" s="6" customFormat="1" ht="12.75" hidden="1">
      <c r="B77" s="56" t="s">
        <v>42</v>
      </c>
      <c r="C77" s="57">
        <v>34100</v>
      </c>
      <c r="D77" s="57">
        <v>9330</v>
      </c>
      <c r="E77" s="60">
        <f>C77+D77</f>
        <v>43430</v>
      </c>
      <c r="F77" s="69">
        <f t="shared" si="3"/>
        <v>0.038498326159732185</v>
      </c>
      <c r="G77" s="85"/>
    </row>
    <row r="78" spans="2:7" s="6" customFormat="1" ht="12.75" hidden="1">
      <c r="B78" s="56" t="s">
        <v>43</v>
      </c>
      <c r="C78" s="57">
        <f>C20+D20</f>
        <v>35790</v>
      </c>
      <c r="D78" s="57">
        <v>9800</v>
      </c>
      <c r="E78" s="60">
        <f>SUM(C78:D78)</f>
        <v>45590</v>
      </c>
      <c r="F78" s="69">
        <f>(E78-E77)/E77</f>
        <v>0.04973520607874741</v>
      </c>
      <c r="G78" s="85"/>
    </row>
    <row r="79" spans="2:7" s="6" customFormat="1" ht="12.75" hidden="1">
      <c r="B79" s="56" t="s">
        <v>44</v>
      </c>
      <c r="C79" s="57">
        <v>37170</v>
      </c>
      <c r="D79" s="72">
        <v>10200</v>
      </c>
      <c r="E79" s="73">
        <v>47370</v>
      </c>
      <c r="F79" s="69">
        <v>0.039</v>
      </c>
      <c r="G79" s="85"/>
    </row>
    <row r="80" spans="2:7" ht="12.75">
      <c r="B80" s="56" t="s">
        <v>45</v>
      </c>
      <c r="C80" s="57">
        <v>38630</v>
      </c>
      <c r="D80" s="72">
        <v>10710</v>
      </c>
      <c r="E80" s="73">
        <v>49340</v>
      </c>
      <c r="F80" s="69">
        <v>0.04</v>
      </c>
      <c r="G80" s="85"/>
    </row>
    <row r="81" spans="2:7" ht="12.75">
      <c r="B81" s="56" t="s">
        <v>46</v>
      </c>
      <c r="C81" s="60">
        <v>40600</v>
      </c>
      <c r="D81" s="73">
        <v>11140</v>
      </c>
      <c r="E81" s="73">
        <v>51740</v>
      </c>
      <c r="F81" s="69">
        <f>(E81-E80)/E80</f>
        <v>0.04864207539521686</v>
      </c>
      <c r="G81" s="85"/>
    </row>
    <row r="82" spans="2:7" ht="12.75">
      <c r="B82" s="56" t="s">
        <v>47</v>
      </c>
      <c r="C82" s="60">
        <v>42170</v>
      </c>
      <c r="D82" s="73">
        <v>11590</v>
      </c>
      <c r="E82" s="73">
        <v>53760</v>
      </c>
      <c r="F82" s="69">
        <f>(E82-E81)/E81</f>
        <v>0.03904136064940085</v>
      </c>
      <c r="G82" s="85"/>
    </row>
    <row r="83" spans="2:7" ht="12.75">
      <c r="B83" s="56" t="s">
        <v>50</v>
      </c>
      <c r="C83" s="60">
        <v>43875</v>
      </c>
      <c r="D83" s="73">
        <v>12040</v>
      </c>
      <c r="E83" s="73">
        <f>C83+D83</f>
        <v>55915</v>
      </c>
      <c r="F83" s="69">
        <f>(E83-E82)/E82</f>
        <v>0.04008556547619048</v>
      </c>
      <c r="G83" s="85"/>
    </row>
    <row r="84" spans="2:7" ht="12.75">
      <c r="B84" s="56" t="s">
        <v>51</v>
      </c>
      <c r="C84" s="60">
        <v>44772</v>
      </c>
      <c r="D84" s="73">
        <v>12521</v>
      </c>
      <c r="E84" s="73">
        <v>58118</v>
      </c>
      <c r="F84" s="69">
        <f>(E84-E83)/E83</f>
        <v>0.039399087901278725</v>
      </c>
      <c r="G84" s="85"/>
    </row>
    <row r="85" spans="2:7" ht="12.75">
      <c r="B85" s="56" t="s">
        <v>13</v>
      </c>
      <c r="C85" s="70"/>
      <c r="D85" s="71"/>
      <c r="E85" s="60"/>
      <c r="F85" s="91">
        <f>AVERAGE(F80:F84)</f>
        <v>0.041433617884417386</v>
      </c>
      <c r="G85" s="81"/>
    </row>
    <row r="99" ht="12" customHeight="1">
      <c r="A99" s="1" t="s">
        <v>23</v>
      </c>
    </row>
    <row r="102" ht="13.5">
      <c r="A102" s="4" t="s">
        <v>48</v>
      </c>
    </row>
    <row r="103" spans="1:8" ht="12.75">
      <c r="A103" s="6"/>
      <c r="B103" s="10"/>
      <c r="C103" s="11"/>
      <c r="D103" s="12" t="s">
        <v>15</v>
      </c>
      <c r="E103" s="11"/>
      <c r="F103" s="13"/>
      <c r="G103" s="13"/>
      <c r="H103" s="14"/>
    </row>
    <row r="104" spans="2:8" ht="13.5" thickBot="1">
      <c r="B104" s="15"/>
      <c r="C104" s="16" t="s">
        <v>3</v>
      </c>
      <c r="D104" s="17" t="s">
        <v>16</v>
      </c>
      <c r="E104" s="16" t="s">
        <v>4</v>
      </c>
      <c r="F104" s="18" t="s">
        <v>5</v>
      </c>
      <c r="G104" s="18" t="s">
        <v>49</v>
      </c>
      <c r="H104" s="19" t="s">
        <v>0</v>
      </c>
    </row>
    <row r="105" spans="2:8" ht="13.5" hidden="1" thickTop="1">
      <c r="B105" s="78" t="s">
        <v>43</v>
      </c>
      <c r="C105" s="42"/>
      <c r="D105" s="28"/>
      <c r="E105" s="28"/>
      <c r="F105" s="28"/>
      <c r="G105" s="35"/>
      <c r="H105" s="36"/>
    </row>
    <row r="106" spans="2:8" ht="13.5" hidden="1" thickTop="1">
      <c r="B106" s="78" t="s">
        <v>44</v>
      </c>
      <c r="C106" s="88"/>
      <c r="D106" s="89"/>
      <c r="E106" s="28">
        <v>0</v>
      </c>
      <c r="F106" s="35">
        <v>0</v>
      </c>
      <c r="G106" s="90"/>
      <c r="H106" s="36"/>
    </row>
    <row r="107" spans="2:8" ht="13.5" thickTop="1">
      <c r="B107" s="34" t="s">
        <v>45</v>
      </c>
      <c r="C107" s="42">
        <v>24000</v>
      </c>
      <c r="D107" s="28">
        <v>540</v>
      </c>
      <c r="E107" s="28">
        <v>0</v>
      </c>
      <c r="F107" s="35">
        <v>0</v>
      </c>
      <c r="G107" s="35">
        <v>1687</v>
      </c>
      <c r="H107" s="36">
        <f>C107+D107+G107</f>
        <v>26227</v>
      </c>
    </row>
    <row r="108" spans="2:8" ht="12.75">
      <c r="B108" s="78" t="s">
        <v>46</v>
      </c>
      <c r="C108" s="42">
        <v>24800</v>
      </c>
      <c r="D108" s="28">
        <v>560</v>
      </c>
      <c r="E108" s="28">
        <v>0</v>
      </c>
      <c r="F108" s="35">
        <v>0</v>
      </c>
      <c r="G108" s="35">
        <v>1498</v>
      </c>
      <c r="H108" s="36">
        <f>C108+D108+G108</f>
        <v>26858</v>
      </c>
    </row>
    <row r="109" spans="2:8" ht="12.75">
      <c r="B109" s="34" t="s">
        <v>47</v>
      </c>
      <c r="C109" s="42">
        <v>24800</v>
      </c>
      <c r="D109" s="28">
        <v>560</v>
      </c>
      <c r="E109" s="28">
        <v>0</v>
      </c>
      <c r="F109" s="35">
        <v>0</v>
      </c>
      <c r="G109" s="35">
        <v>1556</v>
      </c>
      <c r="H109" s="87">
        <f>C109+D109+G109</f>
        <v>26916</v>
      </c>
    </row>
    <row r="110" spans="2:8" ht="12.75">
      <c r="B110" s="100" t="s">
        <v>50</v>
      </c>
      <c r="C110" s="98">
        <v>24800</v>
      </c>
      <c r="D110" s="98">
        <v>825</v>
      </c>
      <c r="E110" s="49">
        <v>0</v>
      </c>
      <c r="F110" s="101">
        <v>0</v>
      </c>
      <c r="G110" s="102">
        <v>2207</v>
      </c>
      <c r="H110" s="87">
        <v>27832</v>
      </c>
    </row>
    <row r="111" spans="1:8" ht="12.75">
      <c r="A111" s="82"/>
      <c r="B111" s="84" t="s">
        <v>51</v>
      </c>
      <c r="C111" s="92"/>
      <c r="D111" s="92"/>
      <c r="E111" s="93">
        <v>0</v>
      </c>
      <c r="F111" s="94">
        <v>0</v>
      </c>
      <c r="G111" s="95"/>
      <c r="H111" s="83">
        <f>SUM(C111:G111)</f>
        <v>0</v>
      </c>
    </row>
  </sheetData>
  <sheetProtection/>
  <printOptions horizontalCentered="1"/>
  <pageMargins left="0.75" right="0.5" top="0.7" bottom="0.7" header="0.4" footer="0.41"/>
  <pageSetup horizontalDpi="600" verticalDpi="600" orientation="portrait" scale="94" r:id="rId2"/>
  <headerFooter alignWithMargins="0">
    <oddHeader>&amp;C&amp;8JUNIATA COLLEGE
&amp;"Arial,Bold"&amp;11ANNUAL TUITION, ROOM, BOARD AND FEES&amp;R&amp;8 1/21/2011</oddHeader>
    <oddFooter>&amp;L&amp;8CKR, Institutional Research&amp;R&amp;8&amp;Z&amp;F</oddFooter>
  </headerFooter>
  <colBreaks count="1" manualBreakCount="1">
    <brk id="8" max="9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clarkec</dc:creator>
  <cp:keywords/>
  <dc:description/>
  <cp:lastModifiedBy>Ranalli, Carlee K (ranallc)</cp:lastModifiedBy>
  <cp:lastPrinted>2016-04-14T15:59:41Z</cp:lastPrinted>
  <dcterms:created xsi:type="dcterms:W3CDTF">1997-12-16T20:20:53Z</dcterms:created>
  <dcterms:modified xsi:type="dcterms:W3CDTF">2018-06-07T13:21:13Z</dcterms:modified>
  <cp:category/>
  <cp:version/>
  <cp:contentType/>
  <cp:contentStatus/>
</cp:coreProperties>
</file>